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0"/>
  </bookViews>
  <sheets>
    <sheet name="Sheet1" sheetId="1" r:id="rId1"/>
  </sheets>
  <definedNames>
    <definedName name="_xlnm.Print_Area" localSheetId="0">'Sheet1'!$A$1:$Z$26</definedName>
  </definedNames>
  <calcPr fullCalcOnLoad="1"/>
</workbook>
</file>

<file path=xl/sharedStrings.xml><?xml version="1.0" encoding="utf-8"?>
<sst xmlns="http://schemas.openxmlformats.org/spreadsheetml/2006/main" count="51" uniqueCount="44">
  <si>
    <t>Valors aprovats a Tancament Exercici Anterior</t>
  </si>
  <si>
    <t>Altes Exercici Actual</t>
  </si>
  <si>
    <t>Moviments</t>
  </si>
  <si>
    <t>Valors Finals Periode</t>
  </si>
  <si>
    <t>Baixes</t>
  </si>
  <si>
    <t>Nombre Compte</t>
  </si>
  <si>
    <t>Descripció Compte</t>
  </si>
  <si>
    <t>Dotació</t>
  </si>
  <si>
    <t>Valor Net</t>
  </si>
  <si>
    <t>Operacions Pressupostàries Capítol VI</t>
  </si>
  <si>
    <t>Activacions d'imputacions Ex. Anteriors</t>
  </si>
  <si>
    <t>Activacions d'imputacions Ex. Actual</t>
  </si>
  <si>
    <t>Total Altes</t>
  </si>
  <si>
    <t>Dotació Altes Exercici  Actual</t>
  </si>
  <si>
    <t>Cessions Igual o Superior a Vida Útil</t>
  </si>
  <si>
    <t>Cessions Inferiors a Vida Útil</t>
  </si>
  <si>
    <t>Base_</t>
  </si>
  <si>
    <t>Amortització Acumulada</t>
  </si>
  <si>
    <t>Actiu en Curs Activat Ex. Anteriors</t>
  </si>
  <si>
    <t>Actiu en Curs Activat Ex. Actual</t>
  </si>
  <si>
    <t>Total Baixes</t>
  </si>
  <si>
    <t>Propietat industrial i intel·lectual</t>
  </si>
  <si>
    <t>Aplicacions informàtiques</t>
  </si>
  <si>
    <t>Inversions en actius arrendats o cedits</t>
  </si>
  <si>
    <t>Altre immobilitzat intangible</t>
  </si>
  <si>
    <t>Terrenys i béns naturals</t>
  </si>
  <si>
    <t>Construccions</t>
  </si>
  <si>
    <t>Infraestructures</t>
  </si>
  <si>
    <t>Béns del patrimoni històric</t>
  </si>
  <si>
    <t>Maquinària i utillatge</t>
  </si>
  <si>
    <t>Instal·lacions tècniques i altres instal·lacions</t>
  </si>
  <si>
    <t>Mobiliari</t>
  </si>
  <si>
    <t>Equips per processos d'informació</t>
  </si>
  <si>
    <t>Elements de transport</t>
  </si>
  <si>
    <t>Altre immobilitzat material</t>
  </si>
  <si>
    <t>Adscripcions Iguals o Superior a Vida Útil</t>
  </si>
  <si>
    <t>Adscripcions Inferiors a Vida Útil</t>
  </si>
  <si>
    <t>Altres moviments</t>
  </si>
  <si>
    <t>Altes Operacions No Pressupostàries</t>
  </si>
  <si>
    <t>21900</t>
  </si>
  <si>
    <t>INVENTARI DE BÉNS I DRETS DE L'ORGANISME DE GESTIÓ TRIBUTÀRIA PER COMPTES A DATA 31 DE DESEMBRE DE 2018</t>
  </si>
  <si>
    <t>Amortització  Acumulada 01/01/2018</t>
  </si>
  <si>
    <t>Base  01/01/2018</t>
  </si>
  <si>
    <t>Valor Net                      01/01/2018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</si>
</sst>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#############E+###"/>
    <numFmt numFmtId="165" formatCode="&quot;Sí&quot;;&quot;Sí&quot;;&quot;No&quot;"/>
    <numFmt numFmtId="166" formatCode="&quot;Cert&quot;;&quot;Cert&quot;;&quot;Fals&quot;"/>
    <numFmt numFmtId="167" formatCode="&quot;Activat&quot;;&quot;Activat&quot;;&quot;Desactivat&quot;"/>
    <numFmt numFmtId="168" formatCode="[$€-2]\ #.##000_);[Red]\([$€-2]\ #.##000\)"/>
    <numFmt numFmtId="169" formatCode="#,##0.00\ \€;\-#,##0.00\ \€"/>
    <numFmt numFmtId="170" formatCode="#,##0.00\ &quot;€&quot;"/>
  </numFmts>
  <fonts count="47">
    <font>
      <sz val="10"/>
      <name val="Arial"/>
      <family val="0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63"/>
      <name val="Arial"/>
      <family val="2"/>
    </font>
    <font>
      <b/>
      <sz val="9"/>
      <color indexed="5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>
        <color indexed="8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/>
      <top style="thin">
        <color indexed="42"/>
      </top>
      <bottom style="thin">
        <color indexed="42"/>
      </bottom>
    </border>
    <border>
      <left style="thin"/>
      <right style="thin">
        <color indexed="42"/>
      </right>
      <top style="thin">
        <color indexed="42"/>
      </top>
      <bottom style="thin"/>
    </border>
    <border>
      <left style="thin">
        <color indexed="42"/>
      </left>
      <right>
        <color indexed="63"/>
      </right>
      <top style="thin">
        <color indexed="42"/>
      </top>
      <bottom style="thin"/>
    </border>
    <border>
      <left style="thin">
        <color indexed="42"/>
      </left>
      <right style="thin">
        <color indexed="42"/>
      </right>
      <top style="thin">
        <color indexed="42"/>
      </top>
      <bottom style="thin"/>
    </border>
    <border>
      <left style="thin">
        <color indexed="42"/>
      </left>
      <right style="thin"/>
      <top style="thin">
        <color indexed="42"/>
      </top>
      <bottom style="thin"/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/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8"/>
      </right>
      <top>
        <color indexed="63"/>
      </top>
      <bottom style="thin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 style="thin"/>
      <top>
        <color indexed="63"/>
      </top>
      <bottom style="thin">
        <color indexed="42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43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/>
    </xf>
    <xf numFmtId="7" fontId="3" fillId="33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69" fontId="5" fillId="0" borderId="13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9" fontId="5" fillId="0" borderId="13" xfId="0" applyNumberFormat="1" applyFont="1" applyFill="1" applyBorder="1" applyAlignment="1">
      <alignment vertical="center"/>
    </xf>
    <xf numFmtId="7" fontId="0" fillId="0" borderId="0" xfId="0" applyNumberFormat="1" applyAlignment="1">
      <alignment/>
    </xf>
    <xf numFmtId="7" fontId="6" fillId="33" borderId="11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7" fontId="0" fillId="0" borderId="0" xfId="0" applyNumberFormat="1" applyFont="1" applyAlignment="1">
      <alignment/>
    </xf>
    <xf numFmtId="7" fontId="3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49" fontId="2" fillId="34" borderId="16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left"/>
    </xf>
    <xf numFmtId="7" fontId="3" fillId="33" borderId="18" xfId="0" applyNumberFormat="1" applyFont="1" applyFill="1" applyBorder="1" applyAlignment="1">
      <alignment/>
    </xf>
    <xf numFmtId="0" fontId="6" fillId="33" borderId="17" xfId="0" applyNumberFormat="1" applyFont="1" applyFill="1" applyBorder="1" applyAlignment="1">
      <alignment horizontal="left"/>
    </xf>
    <xf numFmtId="7" fontId="6" fillId="33" borderId="18" xfId="0" applyNumberFormat="1" applyFont="1" applyFill="1" applyBorder="1" applyAlignment="1">
      <alignment/>
    </xf>
    <xf numFmtId="49" fontId="3" fillId="33" borderId="19" xfId="0" applyNumberFormat="1" applyFont="1" applyFill="1" applyBorder="1" applyAlignment="1">
      <alignment/>
    </xf>
    <xf numFmtId="49" fontId="3" fillId="33" borderId="20" xfId="0" applyNumberFormat="1" applyFont="1" applyFill="1" applyBorder="1" applyAlignment="1">
      <alignment/>
    </xf>
    <xf numFmtId="7" fontId="3" fillId="33" borderId="21" xfId="0" applyNumberFormat="1" applyFont="1" applyFill="1" applyBorder="1" applyAlignment="1">
      <alignment/>
    </xf>
    <xf numFmtId="7" fontId="3" fillId="33" borderId="22" xfId="0" applyNumberFormat="1" applyFont="1" applyFill="1" applyBorder="1" applyAlignment="1">
      <alignment/>
    </xf>
    <xf numFmtId="164" fontId="4" fillId="33" borderId="23" xfId="0" applyNumberFormat="1" applyFont="1" applyFill="1" applyBorder="1" applyAlignment="1">
      <alignment/>
    </xf>
    <xf numFmtId="0" fontId="3" fillId="33" borderId="24" xfId="0" applyNumberFormat="1" applyFont="1" applyFill="1" applyBorder="1" applyAlignment="1">
      <alignment horizontal="left"/>
    </xf>
    <xf numFmtId="49" fontId="3" fillId="33" borderId="25" xfId="0" applyNumberFormat="1" applyFont="1" applyFill="1" applyBorder="1" applyAlignment="1">
      <alignment/>
    </xf>
    <xf numFmtId="7" fontId="3" fillId="33" borderId="26" xfId="0" applyNumberFormat="1" applyFont="1" applyFill="1" applyBorder="1" applyAlignment="1">
      <alignment/>
    </xf>
    <xf numFmtId="7" fontId="3" fillId="33" borderId="27" xfId="0" applyNumberFormat="1" applyFont="1" applyFill="1" applyBorder="1" applyAlignment="1">
      <alignment/>
    </xf>
    <xf numFmtId="7" fontId="46" fillId="35" borderId="16" xfId="0" applyNumberFormat="1" applyFont="1" applyFill="1" applyBorder="1" applyAlignment="1">
      <alignment/>
    </xf>
    <xf numFmtId="7" fontId="5" fillId="0" borderId="0" xfId="0" applyNumberFormat="1" applyFont="1" applyBorder="1" applyAlignment="1">
      <alignment vertical="center"/>
    </xf>
    <xf numFmtId="7" fontId="0" fillId="0" borderId="0" xfId="0" applyNumberFormat="1" applyBorder="1" applyAlignment="1">
      <alignment/>
    </xf>
    <xf numFmtId="7" fontId="5" fillId="0" borderId="0" xfId="0" applyNumberFormat="1" applyFont="1" applyFill="1" applyBorder="1" applyAlignment="1">
      <alignment horizontal="center" vertical="center"/>
    </xf>
    <xf numFmtId="7" fontId="0" fillId="0" borderId="0" xfId="0" applyNumberForma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170" fontId="7" fillId="34" borderId="28" xfId="0" applyNumberFormat="1" applyFont="1" applyFill="1" applyBorder="1" applyAlignment="1">
      <alignment/>
    </xf>
    <xf numFmtId="170" fontId="7" fillId="34" borderId="29" xfId="0" applyNumberFormat="1" applyFont="1" applyFill="1" applyBorder="1" applyAlignment="1">
      <alignment/>
    </xf>
    <xf numFmtId="170" fontId="7" fillId="34" borderId="30" xfId="0" applyNumberFormat="1" applyFont="1" applyFill="1" applyBorder="1" applyAlignment="1">
      <alignment/>
    </xf>
    <xf numFmtId="0" fontId="0" fillId="35" borderId="28" xfId="0" applyFill="1" applyBorder="1" applyAlignment="1">
      <alignment/>
    </xf>
    <xf numFmtId="0" fontId="0" fillId="0" borderId="30" xfId="0" applyBorder="1" applyAlignment="1">
      <alignment/>
    </xf>
    <xf numFmtId="164" fontId="4" fillId="33" borderId="31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36" borderId="28" xfId="0" applyNumberFormat="1" applyFont="1" applyFill="1" applyBorder="1" applyAlignment="1">
      <alignment/>
    </xf>
    <xf numFmtId="0" fontId="0" fillId="36" borderId="30" xfId="0" applyFill="1" applyBorder="1" applyAlignment="1">
      <alignment/>
    </xf>
    <xf numFmtId="164" fontId="4" fillId="33" borderId="28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5F5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D46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Y21" sqref="Y21"/>
    </sheetView>
  </sheetViews>
  <sheetFormatPr defaultColWidth="9.140625" defaultRowHeight="12.75"/>
  <cols>
    <col min="1" max="1" width="8.140625" style="0" customWidth="1"/>
    <col min="2" max="2" width="36.57421875" style="0" customWidth="1"/>
    <col min="3" max="3" width="15.00390625" style="0" customWidth="1"/>
    <col min="4" max="4" width="16.140625" style="0" customWidth="1"/>
    <col min="5" max="5" width="14.28125" style="0" customWidth="1"/>
    <col min="6" max="6" width="18.8515625" style="0" customWidth="1"/>
    <col min="7" max="7" width="14.57421875" style="0" hidden="1" customWidth="1"/>
    <col min="8" max="8" width="14.28125" style="0" hidden="1" customWidth="1"/>
    <col min="9" max="9" width="14.7109375" style="0" hidden="1" customWidth="1"/>
    <col min="10" max="10" width="17.7109375" style="0" customWidth="1"/>
    <col min="11" max="11" width="16.00390625" style="0" customWidth="1"/>
    <col min="12" max="12" width="17.8515625" style="0" hidden="1" customWidth="1"/>
    <col min="13" max="13" width="15.8515625" style="0" hidden="1" customWidth="1"/>
    <col min="14" max="14" width="17.421875" style="0" hidden="1" customWidth="1"/>
    <col min="15" max="16" width="17.00390625" style="0" hidden="1" customWidth="1"/>
    <col min="17" max="17" width="17.421875" style="0" customWidth="1"/>
    <col min="18" max="19" width="16.00390625" style="0" hidden="1" customWidth="1"/>
    <col min="20" max="20" width="20.00390625" style="0" customWidth="1"/>
    <col min="21" max="21" width="9.140625" style="0" customWidth="1"/>
    <col min="22" max="22" width="14.8515625" style="0" customWidth="1"/>
    <col min="23" max="23" width="16.00390625" style="0" customWidth="1"/>
    <col min="24" max="24" width="15.28125" style="0" customWidth="1"/>
    <col min="25" max="26" width="16.00390625" style="0" customWidth="1"/>
    <col min="27" max="27" width="12.28125" style="0" bestFit="1" customWidth="1"/>
    <col min="28" max="28" width="14.421875" style="0" bestFit="1" customWidth="1"/>
  </cols>
  <sheetData>
    <row r="5" spans="1:26" ht="18">
      <c r="A5" s="40" t="s">
        <v>40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2"/>
    </row>
    <row r="9" spans="1:26" ht="12.75">
      <c r="A9" s="48"/>
      <c r="B9" s="49"/>
      <c r="C9" s="45" t="s">
        <v>0</v>
      </c>
      <c r="D9" s="46"/>
      <c r="E9" s="47"/>
      <c r="F9" s="45" t="s">
        <v>1</v>
      </c>
      <c r="G9" s="46"/>
      <c r="H9" s="46"/>
      <c r="I9" s="46"/>
      <c r="J9" s="46"/>
      <c r="K9" s="47"/>
      <c r="L9" s="17" t="s">
        <v>2</v>
      </c>
      <c r="M9" s="18" t="s">
        <v>2</v>
      </c>
      <c r="N9" s="18" t="s">
        <v>2</v>
      </c>
      <c r="O9" s="18" t="s">
        <v>2</v>
      </c>
      <c r="P9" s="29" t="s">
        <v>2</v>
      </c>
      <c r="Q9" s="50" t="s">
        <v>4</v>
      </c>
      <c r="R9" s="51"/>
      <c r="S9" s="51"/>
      <c r="T9" s="51"/>
      <c r="U9" s="51"/>
      <c r="V9" s="52"/>
      <c r="W9" s="50" t="s">
        <v>3</v>
      </c>
      <c r="X9" s="51"/>
      <c r="Y9" s="51"/>
      <c r="Z9" s="52"/>
    </row>
    <row r="10" spans="1:26" ht="33.75">
      <c r="A10" s="19" t="s">
        <v>5</v>
      </c>
      <c r="B10" s="20" t="s">
        <v>6</v>
      </c>
      <c r="C10" s="19" t="s">
        <v>42</v>
      </c>
      <c r="D10" s="19" t="s">
        <v>41</v>
      </c>
      <c r="E10" s="19" t="s">
        <v>43</v>
      </c>
      <c r="F10" s="19" t="s">
        <v>9</v>
      </c>
      <c r="G10" s="19" t="s">
        <v>10</v>
      </c>
      <c r="H10" s="19" t="s">
        <v>11</v>
      </c>
      <c r="I10" s="19" t="s">
        <v>38</v>
      </c>
      <c r="J10" s="19" t="s">
        <v>12</v>
      </c>
      <c r="K10" s="19" t="s">
        <v>13</v>
      </c>
      <c r="L10" s="19" t="s">
        <v>14</v>
      </c>
      <c r="M10" s="19" t="s">
        <v>15</v>
      </c>
      <c r="N10" s="19" t="s">
        <v>35</v>
      </c>
      <c r="O10" s="19" t="s">
        <v>36</v>
      </c>
      <c r="P10" s="19" t="s">
        <v>37</v>
      </c>
      <c r="Q10" s="20" t="s">
        <v>4</v>
      </c>
      <c r="R10" s="19" t="s">
        <v>18</v>
      </c>
      <c r="S10" s="19" t="s">
        <v>19</v>
      </c>
      <c r="T10" s="19" t="s">
        <v>17</v>
      </c>
      <c r="U10" s="20" t="s">
        <v>7</v>
      </c>
      <c r="V10" s="20" t="s">
        <v>20</v>
      </c>
      <c r="W10" s="20" t="s">
        <v>16</v>
      </c>
      <c r="X10" s="19" t="s">
        <v>17</v>
      </c>
      <c r="Y10" s="20" t="s">
        <v>7</v>
      </c>
      <c r="Z10" s="20" t="s">
        <v>8</v>
      </c>
    </row>
    <row r="11" spans="1:27" ht="12.75">
      <c r="A11" s="30">
        <v>20300</v>
      </c>
      <c r="B11" s="31" t="s">
        <v>21</v>
      </c>
      <c r="C11" s="32">
        <v>0</v>
      </c>
      <c r="D11" s="32">
        <v>0</v>
      </c>
      <c r="E11" s="32">
        <f>C11-D11</f>
        <v>0</v>
      </c>
      <c r="F11" s="32"/>
      <c r="G11" s="32">
        <v>0</v>
      </c>
      <c r="H11" s="32">
        <v>0</v>
      </c>
      <c r="I11" s="32">
        <v>0</v>
      </c>
      <c r="J11" s="32">
        <f>F11+G11+H11+I11</f>
        <v>0</v>
      </c>
      <c r="K11" s="32"/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/>
      <c r="R11" s="32">
        <v>0</v>
      </c>
      <c r="S11" s="32">
        <v>0</v>
      </c>
      <c r="T11" s="32"/>
      <c r="U11" s="32"/>
      <c r="V11" s="32">
        <f>SUM(Q11+R11+S11-T11-U11)</f>
        <v>0</v>
      </c>
      <c r="W11" s="32">
        <f aca="true" t="shared" si="0" ref="W11:W24">C11+J11+L11+M11+N11+O11+P11-V11</f>
        <v>0</v>
      </c>
      <c r="X11" s="32">
        <f aca="true" t="shared" si="1" ref="X11:X24">D11-T11</f>
        <v>0</v>
      </c>
      <c r="Y11" s="32">
        <f aca="true" t="shared" si="2" ref="Y11:Y24">K11-U11</f>
        <v>0</v>
      </c>
      <c r="Z11" s="33">
        <f>W11-X11-Y11</f>
        <v>0</v>
      </c>
      <c r="AA11" s="10"/>
    </row>
    <row r="12" spans="1:28" ht="12.75">
      <c r="A12" s="21">
        <v>20600</v>
      </c>
      <c r="B12" s="1" t="s">
        <v>22</v>
      </c>
      <c r="C12" s="2">
        <v>905333.72</v>
      </c>
      <c r="D12" s="2">
        <v>712070.1</v>
      </c>
      <c r="E12" s="2">
        <f aca="true" t="shared" si="3" ref="E12:E24">C12-D12</f>
        <v>193263.62</v>
      </c>
      <c r="F12" s="2">
        <v>58444.59</v>
      </c>
      <c r="G12" s="2">
        <v>0</v>
      </c>
      <c r="H12" s="2">
        <v>0</v>
      </c>
      <c r="I12" s="2">
        <v>0</v>
      </c>
      <c r="J12" s="2">
        <f aca="true" t="shared" si="4" ref="J12:J24">F12+G12+H12+I12</f>
        <v>58444.59</v>
      </c>
      <c r="K12" s="2">
        <v>63737.52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/>
      <c r="R12" s="2">
        <v>0</v>
      </c>
      <c r="S12" s="2">
        <v>0</v>
      </c>
      <c r="T12" s="2"/>
      <c r="U12" s="2"/>
      <c r="V12" s="2">
        <f>SUM(Q12+R12+S12-T12-U12)</f>
        <v>0</v>
      </c>
      <c r="W12" s="2">
        <f t="shared" si="0"/>
        <v>963778.3099999999</v>
      </c>
      <c r="X12" s="2">
        <f t="shared" si="1"/>
        <v>712070.1</v>
      </c>
      <c r="Y12" s="2">
        <f t="shared" si="2"/>
        <v>63737.52</v>
      </c>
      <c r="Z12" s="22">
        <f>W12-X12-Y12</f>
        <v>187970.68999999997</v>
      </c>
      <c r="AB12" s="10"/>
    </row>
    <row r="13" spans="1:28" ht="12.75">
      <c r="A13" s="21">
        <v>20700</v>
      </c>
      <c r="B13" s="1" t="s">
        <v>23</v>
      </c>
      <c r="C13" s="2">
        <v>2528719.06</v>
      </c>
      <c r="D13" s="2">
        <v>2009959.88</v>
      </c>
      <c r="E13" s="2">
        <f t="shared" si="3"/>
        <v>518759.18000000017</v>
      </c>
      <c r="F13" s="2">
        <v>126874.37</v>
      </c>
      <c r="G13" s="2">
        <v>0</v>
      </c>
      <c r="H13" s="2">
        <v>0</v>
      </c>
      <c r="I13" s="2">
        <v>0</v>
      </c>
      <c r="J13" s="2">
        <f t="shared" si="4"/>
        <v>126874.37</v>
      </c>
      <c r="K13" s="2">
        <v>56673.68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7660.07</v>
      </c>
      <c r="R13" s="2">
        <v>0</v>
      </c>
      <c r="S13" s="2">
        <v>0</v>
      </c>
      <c r="T13" s="2">
        <v>7660.07</v>
      </c>
      <c r="U13" s="2"/>
      <c r="V13" s="2">
        <f aca="true" t="shared" si="5" ref="V13:V24">SUM(Q13+R13+S13)</f>
        <v>7660.07</v>
      </c>
      <c r="W13" s="2">
        <f t="shared" si="0"/>
        <v>2647933.3600000003</v>
      </c>
      <c r="X13" s="2">
        <f t="shared" si="1"/>
        <v>2002299.8099999998</v>
      </c>
      <c r="Y13" s="2">
        <f t="shared" si="2"/>
        <v>56673.68</v>
      </c>
      <c r="Z13" s="22">
        <f>W13-X13-Y13</f>
        <v>588959.8700000005</v>
      </c>
      <c r="AA13" s="10"/>
      <c r="AB13" s="10"/>
    </row>
    <row r="14" spans="1:28" ht="12.75">
      <c r="A14" s="21">
        <v>20900</v>
      </c>
      <c r="B14" s="1" t="s">
        <v>24</v>
      </c>
      <c r="C14" s="2">
        <v>0</v>
      </c>
      <c r="D14" s="2">
        <v>0</v>
      </c>
      <c r="E14" s="2">
        <f t="shared" si="3"/>
        <v>0</v>
      </c>
      <c r="F14" s="2"/>
      <c r="G14" s="2">
        <v>0</v>
      </c>
      <c r="H14" s="2">
        <v>0</v>
      </c>
      <c r="I14" s="2">
        <v>0</v>
      </c>
      <c r="J14" s="2">
        <f t="shared" si="4"/>
        <v>0</v>
      </c>
      <c r="K14" s="2"/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/>
      <c r="R14" s="2">
        <v>0</v>
      </c>
      <c r="S14" s="2">
        <v>0</v>
      </c>
      <c r="T14" s="2"/>
      <c r="U14" s="2"/>
      <c r="V14" s="2">
        <f t="shared" si="5"/>
        <v>0</v>
      </c>
      <c r="W14" s="2">
        <f t="shared" si="0"/>
        <v>0</v>
      </c>
      <c r="X14" s="2">
        <f t="shared" si="1"/>
        <v>0</v>
      </c>
      <c r="Y14" s="2">
        <f t="shared" si="2"/>
        <v>0</v>
      </c>
      <c r="Z14" s="22">
        <f aca="true" t="shared" si="6" ref="Z14:Z24">W14-X14-Y14</f>
        <v>0</v>
      </c>
      <c r="AA14" s="10"/>
      <c r="AB14" s="10"/>
    </row>
    <row r="15" spans="1:28" ht="12.75">
      <c r="A15" s="21">
        <v>21000</v>
      </c>
      <c r="B15" s="1" t="s">
        <v>25</v>
      </c>
      <c r="C15" s="2">
        <v>3833815.94</v>
      </c>
      <c r="D15" s="2">
        <v>0</v>
      </c>
      <c r="E15" s="2">
        <f t="shared" si="3"/>
        <v>3833815.94</v>
      </c>
      <c r="F15" s="2">
        <v>0</v>
      </c>
      <c r="G15" s="2">
        <v>0</v>
      </c>
      <c r="H15" s="2">
        <v>0</v>
      </c>
      <c r="I15" s="2">
        <v>0</v>
      </c>
      <c r="J15" s="2">
        <f t="shared" si="4"/>
        <v>0</v>
      </c>
      <c r="K15" s="2"/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/>
      <c r="R15" s="2">
        <v>0</v>
      </c>
      <c r="S15" s="2">
        <v>0</v>
      </c>
      <c r="T15" s="2"/>
      <c r="U15" s="2"/>
      <c r="V15" s="2">
        <f t="shared" si="5"/>
        <v>0</v>
      </c>
      <c r="W15" s="2">
        <f t="shared" si="0"/>
        <v>3833815.94</v>
      </c>
      <c r="X15" s="2">
        <f t="shared" si="1"/>
        <v>0</v>
      </c>
      <c r="Y15" s="2">
        <f t="shared" si="2"/>
        <v>0</v>
      </c>
      <c r="Z15" s="22">
        <f t="shared" si="6"/>
        <v>3833815.94</v>
      </c>
      <c r="AB15" s="10"/>
    </row>
    <row r="16" spans="1:30" ht="12.75">
      <c r="A16" s="21">
        <v>21100</v>
      </c>
      <c r="B16" s="1" t="s">
        <v>26</v>
      </c>
      <c r="C16" s="2">
        <v>5830147.81</v>
      </c>
      <c r="D16" s="2">
        <v>1522551.55</v>
      </c>
      <c r="E16" s="2">
        <f t="shared" si="3"/>
        <v>4307596.26</v>
      </c>
      <c r="F16" s="2">
        <v>29758.91</v>
      </c>
      <c r="G16" s="2">
        <v>0</v>
      </c>
      <c r="H16" s="2">
        <v>0</v>
      </c>
      <c r="I16" s="2">
        <v>0</v>
      </c>
      <c r="J16" s="2">
        <f t="shared" si="4"/>
        <v>29758.91</v>
      </c>
      <c r="K16" s="2">
        <v>128512.25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/>
      <c r="R16" s="2">
        <v>0</v>
      </c>
      <c r="S16" s="2">
        <v>0</v>
      </c>
      <c r="T16" s="2"/>
      <c r="U16" s="2"/>
      <c r="V16" s="2">
        <f t="shared" si="5"/>
        <v>0</v>
      </c>
      <c r="W16" s="11">
        <f t="shared" si="0"/>
        <v>5859906.72</v>
      </c>
      <c r="X16" s="2">
        <f t="shared" si="1"/>
        <v>1522551.55</v>
      </c>
      <c r="Y16" s="2">
        <f t="shared" si="2"/>
        <v>128512.25</v>
      </c>
      <c r="Z16" s="22">
        <f t="shared" si="6"/>
        <v>4208842.92</v>
      </c>
      <c r="AB16" s="10"/>
      <c r="AD16" s="10"/>
    </row>
    <row r="17" spans="1:28" ht="12.75">
      <c r="A17" s="21">
        <v>21200</v>
      </c>
      <c r="B17" s="1" t="s">
        <v>27</v>
      </c>
      <c r="C17" s="2">
        <v>0</v>
      </c>
      <c r="D17" s="2">
        <v>0</v>
      </c>
      <c r="E17" s="2">
        <f t="shared" si="3"/>
        <v>0</v>
      </c>
      <c r="F17" s="2"/>
      <c r="G17" s="2">
        <v>0</v>
      </c>
      <c r="H17" s="2">
        <v>0</v>
      </c>
      <c r="I17" s="2">
        <v>0</v>
      </c>
      <c r="J17" s="2">
        <f t="shared" si="4"/>
        <v>0</v>
      </c>
      <c r="K17" s="2"/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/>
      <c r="R17" s="2">
        <v>0</v>
      </c>
      <c r="S17" s="2">
        <v>0</v>
      </c>
      <c r="T17" s="2"/>
      <c r="U17" s="2"/>
      <c r="V17" s="2">
        <f t="shared" si="5"/>
        <v>0</v>
      </c>
      <c r="W17" s="2">
        <f t="shared" si="0"/>
        <v>0</v>
      </c>
      <c r="X17" s="2">
        <f t="shared" si="1"/>
        <v>0</v>
      </c>
      <c r="Y17" s="2">
        <f t="shared" si="2"/>
        <v>0</v>
      </c>
      <c r="Z17" s="22">
        <f t="shared" si="6"/>
        <v>0</v>
      </c>
      <c r="AB17" s="10"/>
    </row>
    <row r="18" spans="1:28" ht="12.75">
      <c r="A18" s="21">
        <v>21300</v>
      </c>
      <c r="B18" s="1" t="s">
        <v>28</v>
      </c>
      <c r="C18" s="2">
        <v>0</v>
      </c>
      <c r="D18" s="2">
        <v>0</v>
      </c>
      <c r="E18" s="2">
        <f t="shared" si="3"/>
        <v>0</v>
      </c>
      <c r="F18" s="2"/>
      <c r="G18" s="2">
        <v>0</v>
      </c>
      <c r="H18" s="2">
        <v>0</v>
      </c>
      <c r="I18" s="2">
        <v>0</v>
      </c>
      <c r="J18" s="2">
        <f t="shared" si="4"/>
        <v>0</v>
      </c>
      <c r="K18" s="2"/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/>
      <c r="R18" s="2">
        <v>0</v>
      </c>
      <c r="S18" s="2">
        <v>0</v>
      </c>
      <c r="T18" s="2"/>
      <c r="U18" s="2"/>
      <c r="V18" s="2">
        <f t="shared" si="5"/>
        <v>0</v>
      </c>
      <c r="W18" s="2">
        <f t="shared" si="0"/>
        <v>0</v>
      </c>
      <c r="X18" s="2">
        <f t="shared" si="1"/>
        <v>0</v>
      </c>
      <c r="Y18" s="2">
        <f t="shared" si="2"/>
        <v>0</v>
      </c>
      <c r="Z18" s="22">
        <f t="shared" si="6"/>
        <v>0</v>
      </c>
      <c r="AA18" s="10"/>
      <c r="AB18" s="10"/>
    </row>
    <row r="19" spans="1:28" ht="12.75">
      <c r="A19" s="21">
        <v>21400</v>
      </c>
      <c r="B19" s="1" t="s">
        <v>29</v>
      </c>
      <c r="C19" s="2">
        <v>121584.14</v>
      </c>
      <c r="D19" s="2">
        <v>87739.76</v>
      </c>
      <c r="E19" s="2">
        <f t="shared" si="3"/>
        <v>33844.380000000005</v>
      </c>
      <c r="F19" s="2">
        <v>11457.56</v>
      </c>
      <c r="G19" s="2">
        <v>0</v>
      </c>
      <c r="H19" s="2">
        <v>0</v>
      </c>
      <c r="I19" s="2">
        <v>0</v>
      </c>
      <c r="J19" s="2">
        <f t="shared" si="4"/>
        <v>11457.56</v>
      </c>
      <c r="K19" s="2">
        <v>8951.41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/>
      <c r="R19" s="2">
        <v>0</v>
      </c>
      <c r="S19" s="2">
        <v>0</v>
      </c>
      <c r="T19" s="2"/>
      <c r="U19" s="2"/>
      <c r="V19" s="2">
        <f t="shared" si="5"/>
        <v>0</v>
      </c>
      <c r="W19" s="2">
        <f t="shared" si="0"/>
        <v>133041.7</v>
      </c>
      <c r="X19" s="2">
        <f t="shared" si="1"/>
        <v>87739.76</v>
      </c>
      <c r="Y19" s="2">
        <f t="shared" si="2"/>
        <v>8951.41</v>
      </c>
      <c r="Z19" s="22">
        <f t="shared" si="6"/>
        <v>36350.53000000001</v>
      </c>
      <c r="AB19" s="10"/>
    </row>
    <row r="20" spans="1:28" ht="12.75">
      <c r="A20" s="21">
        <v>21500</v>
      </c>
      <c r="B20" s="1" t="s">
        <v>30</v>
      </c>
      <c r="C20" s="2">
        <v>0</v>
      </c>
      <c r="D20" s="2">
        <v>0</v>
      </c>
      <c r="E20" s="2">
        <f t="shared" si="3"/>
        <v>0</v>
      </c>
      <c r="F20" s="2"/>
      <c r="G20" s="2">
        <v>0</v>
      </c>
      <c r="H20" s="2">
        <v>0</v>
      </c>
      <c r="I20" s="2">
        <v>0</v>
      </c>
      <c r="J20" s="2">
        <f t="shared" si="4"/>
        <v>0</v>
      </c>
      <c r="K20" s="2"/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/>
      <c r="R20" s="2">
        <v>0</v>
      </c>
      <c r="S20" s="2">
        <v>0</v>
      </c>
      <c r="T20" s="2"/>
      <c r="U20" s="2"/>
      <c r="V20" s="2">
        <f t="shared" si="5"/>
        <v>0</v>
      </c>
      <c r="W20" s="2">
        <f t="shared" si="0"/>
        <v>0</v>
      </c>
      <c r="X20" s="2">
        <f t="shared" si="1"/>
        <v>0</v>
      </c>
      <c r="Y20" s="2">
        <f t="shared" si="2"/>
        <v>0</v>
      </c>
      <c r="Z20" s="22">
        <f t="shared" si="6"/>
        <v>0</v>
      </c>
      <c r="AB20" s="10"/>
    </row>
    <row r="21" spans="1:30" s="13" customFormat="1" ht="12.75">
      <c r="A21" s="23">
        <v>21600</v>
      </c>
      <c r="B21" s="12" t="s">
        <v>31</v>
      </c>
      <c r="C21" s="11">
        <v>3206992.72</v>
      </c>
      <c r="D21" s="11">
        <v>2690220.37</v>
      </c>
      <c r="E21" s="11">
        <f t="shared" si="3"/>
        <v>516772.3500000001</v>
      </c>
      <c r="F21" s="11">
        <v>36127.37</v>
      </c>
      <c r="G21" s="11">
        <v>0</v>
      </c>
      <c r="H21" s="11">
        <v>0</v>
      </c>
      <c r="I21" s="11">
        <v>0</v>
      </c>
      <c r="J21" s="11">
        <f t="shared" si="4"/>
        <v>36127.37</v>
      </c>
      <c r="K21" s="11">
        <v>132793.44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19236.88</v>
      </c>
      <c r="R21" s="11">
        <v>0</v>
      </c>
      <c r="S21" s="11">
        <v>0</v>
      </c>
      <c r="T21" s="11">
        <v>17473.85</v>
      </c>
      <c r="U21" s="11">
        <v>121.37</v>
      </c>
      <c r="V21" s="11">
        <f t="shared" si="5"/>
        <v>19236.88</v>
      </c>
      <c r="W21" s="11">
        <f t="shared" si="0"/>
        <v>3223883.2100000004</v>
      </c>
      <c r="X21" s="2">
        <f t="shared" si="1"/>
        <v>2672746.52</v>
      </c>
      <c r="Y21" s="2">
        <f t="shared" si="2"/>
        <v>132672.07</v>
      </c>
      <c r="Z21" s="24">
        <f t="shared" si="6"/>
        <v>418464.6200000004</v>
      </c>
      <c r="AB21" s="14"/>
      <c r="AD21" s="14"/>
    </row>
    <row r="22" spans="1:28" ht="12.75">
      <c r="A22" s="21">
        <v>21700</v>
      </c>
      <c r="B22" s="1" t="s">
        <v>32</v>
      </c>
      <c r="C22" s="2">
        <v>4223232.03</v>
      </c>
      <c r="D22" s="2">
        <v>3213006.42</v>
      </c>
      <c r="E22" s="2">
        <f t="shared" si="3"/>
        <v>1010225.6100000003</v>
      </c>
      <c r="F22" s="2">
        <v>508612.9</v>
      </c>
      <c r="G22" s="2">
        <v>0</v>
      </c>
      <c r="H22" s="2">
        <v>0</v>
      </c>
      <c r="I22" s="2">
        <v>0</v>
      </c>
      <c r="J22" s="2">
        <f t="shared" si="4"/>
        <v>508612.9</v>
      </c>
      <c r="K22" s="2">
        <v>471290.38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517588.81</v>
      </c>
      <c r="R22" s="2">
        <v>0</v>
      </c>
      <c r="S22" s="2">
        <v>0</v>
      </c>
      <c r="T22" s="2">
        <v>517166.73</v>
      </c>
      <c r="U22" s="2">
        <v>293.22</v>
      </c>
      <c r="V22" s="2">
        <f t="shared" si="5"/>
        <v>517588.81</v>
      </c>
      <c r="W22" s="2">
        <f t="shared" si="0"/>
        <v>4214256.120000001</v>
      </c>
      <c r="X22" s="2">
        <f t="shared" si="1"/>
        <v>2695839.69</v>
      </c>
      <c r="Y22" s="2">
        <f t="shared" si="2"/>
        <v>470997.16000000003</v>
      </c>
      <c r="Z22" s="22">
        <f t="shared" si="6"/>
        <v>1047419.2700000011</v>
      </c>
      <c r="AB22" s="10"/>
    </row>
    <row r="23" spans="1:28" ht="12.75">
      <c r="A23" s="21">
        <v>21800</v>
      </c>
      <c r="B23" s="1" t="s">
        <v>33</v>
      </c>
      <c r="C23" s="2">
        <v>103737.14</v>
      </c>
      <c r="D23" s="2">
        <v>103737.14</v>
      </c>
      <c r="E23" s="2">
        <f t="shared" si="3"/>
        <v>0</v>
      </c>
      <c r="F23" s="2">
        <v>0</v>
      </c>
      <c r="G23" s="2">
        <v>0</v>
      </c>
      <c r="H23" s="2">
        <v>0</v>
      </c>
      <c r="I23" s="2">
        <v>0</v>
      </c>
      <c r="J23" s="2">
        <f t="shared" si="4"/>
        <v>0</v>
      </c>
      <c r="K23" s="2"/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/>
      <c r="R23" s="2">
        <v>0</v>
      </c>
      <c r="S23" s="2">
        <v>0</v>
      </c>
      <c r="T23" s="2"/>
      <c r="U23" s="2"/>
      <c r="V23" s="2">
        <f t="shared" si="5"/>
        <v>0</v>
      </c>
      <c r="W23" s="2">
        <f t="shared" si="0"/>
        <v>103737.14</v>
      </c>
      <c r="X23" s="2">
        <f t="shared" si="1"/>
        <v>103737.14</v>
      </c>
      <c r="Y23" s="2">
        <f t="shared" si="2"/>
        <v>0</v>
      </c>
      <c r="Z23" s="22">
        <f t="shared" si="6"/>
        <v>0</v>
      </c>
      <c r="AB23" s="10"/>
    </row>
    <row r="24" spans="1:30" ht="12.75">
      <c r="A24" s="25" t="s">
        <v>39</v>
      </c>
      <c r="B24" s="26" t="s">
        <v>34</v>
      </c>
      <c r="C24" s="27">
        <v>174845.8</v>
      </c>
      <c r="D24" s="27">
        <v>144295.23</v>
      </c>
      <c r="E24" s="27">
        <f t="shared" si="3"/>
        <v>30550.569999999978</v>
      </c>
      <c r="F24" s="27">
        <v>549.99</v>
      </c>
      <c r="G24" s="27">
        <v>0</v>
      </c>
      <c r="H24" s="27">
        <v>0</v>
      </c>
      <c r="I24" s="27">
        <v>0</v>
      </c>
      <c r="J24" s="27">
        <f t="shared" si="4"/>
        <v>549.99</v>
      </c>
      <c r="K24" s="27">
        <v>8318.41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6144.86</v>
      </c>
      <c r="R24" s="27">
        <v>0</v>
      </c>
      <c r="S24" s="27">
        <v>0</v>
      </c>
      <c r="T24" s="27">
        <v>5842.77</v>
      </c>
      <c r="U24" s="27">
        <v>22.1</v>
      </c>
      <c r="V24" s="27">
        <f t="shared" si="5"/>
        <v>6144.86</v>
      </c>
      <c r="W24" s="27">
        <f t="shared" si="0"/>
        <v>169250.93</v>
      </c>
      <c r="X24" s="27">
        <f t="shared" si="1"/>
        <v>138452.46000000002</v>
      </c>
      <c r="Y24" s="27">
        <f t="shared" si="2"/>
        <v>8296.31</v>
      </c>
      <c r="Z24" s="28">
        <f t="shared" si="6"/>
        <v>22502.159999999974</v>
      </c>
      <c r="AB24" s="10"/>
      <c r="AD24" s="10"/>
    </row>
    <row r="25" spans="1:26" ht="12.75">
      <c r="A25" s="43"/>
      <c r="B25" s="44"/>
      <c r="C25" s="34">
        <f>SUM(C11:C24)</f>
        <v>20928408.360000003</v>
      </c>
      <c r="D25" s="34">
        <f>SUM(D11:D24)</f>
        <v>10483580.450000001</v>
      </c>
      <c r="E25" s="34">
        <f aca="true" t="shared" si="7" ref="E25:K25">SUM(E11:E24)</f>
        <v>10444827.91</v>
      </c>
      <c r="F25" s="34">
        <f t="shared" si="7"/>
        <v>771825.69</v>
      </c>
      <c r="G25" s="34">
        <f t="shared" si="7"/>
        <v>0</v>
      </c>
      <c r="H25" s="34">
        <f t="shared" si="7"/>
        <v>0</v>
      </c>
      <c r="I25" s="34">
        <f t="shared" si="7"/>
        <v>0</v>
      </c>
      <c r="J25" s="34">
        <f t="shared" si="7"/>
        <v>771825.69</v>
      </c>
      <c r="K25" s="34">
        <f t="shared" si="7"/>
        <v>870277.0900000001</v>
      </c>
      <c r="L25" s="34">
        <f aca="true" t="shared" si="8" ref="L25:Z25">SUM(L11:L24)</f>
        <v>0</v>
      </c>
      <c r="M25" s="34">
        <f t="shared" si="8"/>
        <v>0</v>
      </c>
      <c r="N25" s="34">
        <f t="shared" si="8"/>
        <v>0</v>
      </c>
      <c r="O25" s="34">
        <f t="shared" si="8"/>
        <v>0</v>
      </c>
      <c r="P25" s="34">
        <f t="shared" si="8"/>
        <v>0</v>
      </c>
      <c r="Q25" s="34">
        <f t="shared" si="8"/>
        <v>550630.62</v>
      </c>
      <c r="R25" s="34">
        <f t="shared" si="8"/>
        <v>0</v>
      </c>
      <c r="S25" s="34">
        <f t="shared" si="8"/>
        <v>0</v>
      </c>
      <c r="T25" s="34">
        <f t="shared" si="8"/>
        <v>548143.42</v>
      </c>
      <c r="U25" s="34">
        <f t="shared" si="8"/>
        <v>436.69000000000005</v>
      </c>
      <c r="V25" s="34">
        <f t="shared" si="8"/>
        <v>550630.62</v>
      </c>
      <c r="W25" s="34">
        <f t="shared" si="8"/>
        <v>21149603.43</v>
      </c>
      <c r="X25" s="34">
        <f t="shared" si="8"/>
        <v>9935437.030000001</v>
      </c>
      <c r="Y25" s="34">
        <f t="shared" si="8"/>
        <v>869840.4000000001</v>
      </c>
      <c r="Z25" s="34">
        <f t="shared" si="8"/>
        <v>10344326.000000002</v>
      </c>
    </row>
    <row r="26" spans="1:25" ht="18">
      <c r="A26" s="39"/>
      <c r="B26" s="39"/>
      <c r="C26" s="4"/>
      <c r="D26" s="3"/>
      <c r="E26" s="4"/>
      <c r="F26" s="4"/>
      <c r="G26" s="4"/>
      <c r="H26" s="5"/>
      <c r="I26" s="2"/>
      <c r="K26" s="10"/>
      <c r="X26" s="2"/>
      <c r="Y26" s="2"/>
    </row>
    <row r="27" spans="1:25" ht="18">
      <c r="A27" s="39"/>
      <c r="B27" s="39"/>
      <c r="C27" s="4"/>
      <c r="D27" s="3"/>
      <c r="E27" s="4"/>
      <c r="F27" s="35"/>
      <c r="G27" s="35"/>
      <c r="H27" s="35"/>
      <c r="I27" s="35"/>
      <c r="J27" s="35"/>
      <c r="K27" s="36"/>
      <c r="Q27" s="53"/>
      <c r="R27" s="54"/>
      <c r="S27" s="8"/>
      <c r="T27" s="37"/>
      <c r="U27" s="8"/>
      <c r="V27" s="8"/>
      <c r="W27" s="8"/>
      <c r="X27" s="2"/>
      <c r="Y27" s="2"/>
    </row>
    <row r="28" spans="1:26" ht="18">
      <c r="A28" s="39"/>
      <c r="B28" s="39"/>
      <c r="C28" s="4"/>
      <c r="D28" s="3"/>
      <c r="E28" s="4"/>
      <c r="F28" s="4"/>
      <c r="G28" s="4"/>
      <c r="H28" s="5"/>
      <c r="I28" s="9"/>
      <c r="J28" s="15"/>
      <c r="K28" s="36"/>
      <c r="Q28" s="53"/>
      <c r="R28" s="54"/>
      <c r="S28" s="8"/>
      <c r="T28" s="7"/>
      <c r="U28" s="8"/>
      <c r="V28" s="8"/>
      <c r="W28" s="8"/>
      <c r="X28" s="2"/>
      <c r="Y28" s="2"/>
      <c r="Z28" s="10"/>
    </row>
    <row r="29" spans="1:26" ht="18">
      <c r="A29" s="39"/>
      <c r="B29" s="39"/>
      <c r="C29" s="4"/>
      <c r="D29" s="3"/>
      <c r="E29" s="4"/>
      <c r="F29" s="4"/>
      <c r="G29" s="4"/>
      <c r="H29" s="5"/>
      <c r="I29" s="9"/>
      <c r="J29" s="15"/>
      <c r="K29" s="38"/>
      <c r="Q29" s="53"/>
      <c r="R29" s="54"/>
      <c r="S29" s="8"/>
      <c r="T29" s="7"/>
      <c r="U29" s="8"/>
      <c r="V29" s="8"/>
      <c r="W29" s="8"/>
      <c r="X29" s="2"/>
      <c r="Y29" s="2"/>
      <c r="Z29" s="10"/>
    </row>
    <row r="30" spans="1:25" ht="18">
      <c r="A30" s="39"/>
      <c r="B30" s="39"/>
      <c r="C30" s="4"/>
      <c r="D30" s="3"/>
      <c r="E30" s="4"/>
      <c r="F30" s="4"/>
      <c r="G30" s="4"/>
      <c r="H30" s="5"/>
      <c r="I30" s="6"/>
      <c r="J30" s="15"/>
      <c r="K30" s="36"/>
      <c r="Q30" s="39"/>
      <c r="R30" s="39"/>
      <c r="S30" s="4"/>
      <c r="T30" s="3"/>
      <c r="U30" s="4"/>
      <c r="V30" s="4"/>
      <c r="W30" s="4"/>
      <c r="X30" s="2"/>
      <c r="Y30" s="2"/>
    </row>
    <row r="31" spans="1:25" ht="18">
      <c r="A31" s="39"/>
      <c r="B31" s="39"/>
      <c r="C31" s="4"/>
      <c r="D31" s="3"/>
      <c r="E31" s="4"/>
      <c r="F31" s="4"/>
      <c r="G31" s="4"/>
      <c r="H31" s="5"/>
      <c r="I31" s="6"/>
      <c r="J31" s="15"/>
      <c r="K31" s="16"/>
      <c r="Q31" s="39"/>
      <c r="R31" s="39"/>
      <c r="S31" s="4"/>
      <c r="T31" s="3"/>
      <c r="U31" s="4"/>
      <c r="V31" s="4"/>
      <c r="W31" s="4"/>
      <c r="X31" s="2"/>
      <c r="Y31" s="2"/>
    </row>
    <row r="32" spans="1:25" ht="18">
      <c r="A32" s="39"/>
      <c r="B32" s="39"/>
      <c r="C32" s="4"/>
      <c r="D32" s="3"/>
      <c r="E32" s="4"/>
      <c r="F32" s="4"/>
      <c r="G32" s="4"/>
      <c r="H32" s="5"/>
      <c r="I32" s="6"/>
      <c r="J32" s="15"/>
      <c r="K32" s="16"/>
      <c r="Q32" s="39"/>
      <c r="R32" s="39"/>
      <c r="S32" s="4"/>
      <c r="T32" s="3"/>
      <c r="U32" s="4"/>
      <c r="V32" s="4"/>
      <c r="W32" s="4"/>
      <c r="X32" s="2"/>
      <c r="Y32" s="2"/>
    </row>
    <row r="33" spans="1:25" ht="18">
      <c r="A33" s="39"/>
      <c r="B33" s="39"/>
      <c r="C33" s="4"/>
      <c r="D33" s="3"/>
      <c r="E33" s="4"/>
      <c r="F33" s="4"/>
      <c r="G33" s="4"/>
      <c r="H33" s="5"/>
      <c r="I33" s="6"/>
      <c r="J33" s="15"/>
      <c r="K33" s="16"/>
      <c r="Q33" s="39"/>
      <c r="R33" s="39"/>
      <c r="S33" s="4"/>
      <c r="T33" s="3"/>
      <c r="U33" s="4"/>
      <c r="V33" s="4"/>
      <c r="W33" s="4"/>
      <c r="X33" s="2"/>
      <c r="Y33" s="2"/>
    </row>
    <row r="34" spans="1:25" ht="18">
      <c r="A34" s="39"/>
      <c r="B34" s="39"/>
      <c r="C34" s="4"/>
      <c r="D34" s="3"/>
      <c r="E34" s="4"/>
      <c r="F34" s="4"/>
      <c r="G34" s="4"/>
      <c r="H34" s="5"/>
      <c r="I34" s="6"/>
      <c r="J34" s="15"/>
      <c r="K34" s="16"/>
      <c r="Q34" s="39"/>
      <c r="R34" s="39"/>
      <c r="S34" s="4"/>
      <c r="T34" s="3"/>
      <c r="U34" s="4"/>
      <c r="V34" s="4"/>
      <c r="W34" s="4"/>
      <c r="X34" s="2"/>
      <c r="Y34" s="2"/>
    </row>
    <row r="35" spans="1:25" ht="18">
      <c r="A35" s="39"/>
      <c r="B35" s="39"/>
      <c r="C35" s="4"/>
      <c r="D35" s="3"/>
      <c r="E35" s="4"/>
      <c r="F35" s="4"/>
      <c r="G35" s="4"/>
      <c r="H35" s="5"/>
      <c r="I35" s="6"/>
      <c r="J35" s="2"/>
      <c r="X35" s="2"/>
      <c r="Y35" s="2"/>
    </row>
    <row r="36" spans="1:25" ht="18">
      <c r="A36" s="39"/>
      <c r="B36" s="39"/>
      <c r="C36" s="4"/>
      <c r="D36" s="3"/>
      <c r="E36" s="4"/>
      <c r="F36" s="4"/>
      <c r="G36" s="4"/>
      <c r="H36" s="5"/>
      <c r="I36" s="2"/>
      <c r="X36" s="2"/>
      <c r="Y36" s="2"/>
    </row>
    <row r="37" spans="1:9" ht="18">
      <c r="A37" s="39"/>
      <c r="B37" s="39"/>
      <c r="C37" s="4"/>
      <c r="D37" s="3"/>
      <c r="E37" s="4"/>
      <c r="F37" s="4"/>
      <c r="G37" s="4"/>
      <c r="H37" s="5"/>
      <c r="I37" s="2"/>
    </row>
    <row r="38" spans="1:2" ht="12.75">
      <c r="A38" s="16"/>
      <c r="B38" s="16"/>
    </row>
    <row r="39" spans="1:2" ht="12.75">
      <c r="A39" s="16"/>
      <c r="B39" s="16"/>
    </row>
    <row r="40" spans="1:2" ht="12.75">
      <c r="A40" s="16"/>
      <c r="B40" s="16"/>
    </row>
    <row r="41" spans="1:2" ht="12.75">
      <c r="A41" s="16"/>
      <c r="B41" s="16"/>
    </row>
    <row r="42" spans="1:2" ht="12.75">
      <c r="A42" s="16"/>
      <c r="B42" s="16"/>
    </row>
    <row r="43" spans="1:2" ht="12.75">
      <c r="A43" s="16"/>
      <c r="B43" s="16"/>
    </row>
    <row r="44" spans="1:2" ht="12.75">
      <c r="A44" s="16"/>
      <c r="B44" s="16"/>
    </row>
    <row r="45" spans="1:2" ht="12.75">
      <c r="A45" s="16"/>
      <c r="B45" s="16"/>
    </row>
    <row r="46" spans="1:2" ht="12.75">
      <c r="A46" s="16"/>
      <c r="B46" s="16"/>
    </row>
  </sheetData>
  <sheetProtection/>
  <mergeCells count="27">
    <mergeCell ref="Q9:V9"/>
    <mergeCell ref="W9:Z9"/>
    <mergeCell ref="A37:B37"/>
    <mergeCell ref="Q27:R27"/>
    <mergeCell ref="Q28:R28"/>
    <mergeCell ref="Q29:R29"/>
    <mergeCell ref="Q30:R30"/>
    <mergeCell ref="Q31:R31"/>
    <mergeCell ref="Q34:R34"/>
    <mergeCell ref="Q32:R32"/>
    <mergeCell ref="A27:B27"/>
    <mergeCell ref="A28:B28"/>
    <mergeCell ref="A29:B29"/>
    <mergeCell ref="A30:B30"/>
    <mergeCell ref="A32:B32"/>
    <mergeCell ref="Q33:R33"/>
    <mergeCell ref="A31:B31"/>
    <mergeCell ref="A34:B34"/>
    <mergeCell ref="A26:B26"/>
    <mergeCell ref="A33:B33"/>
    <mergeCell ref="A35:B35"/>
    <mergeCell ref="A36:B36"/>
    <mergeCell ref="A5:Z5"/>
    <mergeCell ref="A25:B25"/>
    <mergeCell ref="F9:K9"/>
    <mergeCell ref="C9:E9"/>
    <mergeCell ref="A9:B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SERRANO CANO, CRISTINA</dc:creator>
  <cp:keywords/>
  <dc:description/>
  <cp:lastModifiedBy>Ferrer Fontana, Àngela</cp:lastModifiedBy>
  <cp:lastPrinted>2019-03-04T11:48:52Z</cp:lastPrinted>
  <dcterms:created xsi:type="dcterms:W3CDTF">2017-11-23T07:58:10Z</dcterms:created>
  <dcterms:modified xsi:type="dcterms:W3CDTF">2020-02-27T10:53:37Z</dcterms:modified>
  <cp:category/>
  <cp:version/>
  <cp:contentType/>
  <cp:contentStatus/>
</cp:coreProperties>
</file>